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博23、24" sheetId="1" r:id="rId1"/>
    <sheet name="博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<sst xmlns="http://schemas.openxmlformats.org/spreadsheetml/2006/main" count="75" uniqueCount="51">
  <si>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序号</t>
  </si>
  <si>
    <t>姓名</t>
  </si>
  <si>
    <t>学号</t>
  </si>
  <si>
    <t>导师德育评分</t>
  </si>
  <si>
    <t>德育加分</t>
  </si>
  <si>
    <t>德育总分</t>
  </si>
  <si>
    <t>科研加分</t>
  </si>
  <si>
    <t>科研总分</t>
  </si>
  <si>
    <t>开题成绩</t>
  </si>
  <si>
    <t>总成绩</t>
  </si>
  <si>
    <t>奖学金等级</t>
  </si>
  <si>
    <t>步文霞</t>
  </si>
  <si>
    <t>1.一区一作：60/2.4*1=25
2.一区二作（老师第一算一作）：60/2.4*1=25
3.2025年江苏省研究生“交叉创新•预健卫来”学术创新论坛 口头汇报+摘要收录：6*(1+0.3)=7.8
4.国家级会议壁报展示：10*0.5=4
5.中文核心（老师第一，学生算一作）:2.4</t>
  </si>
  <si>
    <t>一等</t>
  </si>
  <si>
    <t>苏梦杰</t>
  </si>
  <si>
    <t>1.二区一作：36/1.6*1=22.5
2.“华为杯”第二十二届中国研究生数学建模竞赛 成功参与奖 ：50*0.1*0.5=2.5
3.2025年江苏省研究生“交叉创新•预健卫来”学术创新论坛 墙报展示+摘要收录：6*(0.5+0.3)=4.8</t>
  </si>
  <si>
    <t>陈施瑜</t>
  </si>
  <si>
    <t>无</t>
  </si>
  <si>
    <t>二等</t>
  </si>
  <si>
    <t>康晓霞</t>
  </si>
  <si>
    <t>张伟良</t>
  </si>
  <si>
    <t>朱绿杨</t>
  </si>
  <si>
    <t>三等</t>
  </si>
  <si>
    <t>一等奖学金</t>
  </si>
  <si>
    <t>2人</t>
  </si>
  <si>
    <t>二等奖学金</t>
  </si>
  <si>
    <t>3人</t>
  </si>
  <si>
    <t>三等奖学金</t>
  </si>
  <si>
    <t>1人</t>
  </si>
  <si>
    <t>课程成绩（占比60%）</t>
  </si>
  <si>
    <t>课程成绩折后</t>
  </si>
  <si>
    <t>科研成绩（占比25%）</t>
  </si>
  <si>
    <t>科研成绩折后</t>
  </si>
  <si>
    <t>德育成绩（占比15%）</t>
  </si>
  <si>
    <t>德育折后</t>
  </si>
  <si>
    <t>总分</t>
  </si>
  <si>
    <t>2517510003</t>
  </si>
  <si>
    <t>李思琦</t>
  </si>
  <si>
    <t>2517510008</t>
  </si>
  <si>
    <t>朱亦丹</t>
  </si>
  <si>
    <t>2517510006</t>
  </si>
  <si>
    <t>李振宇</t>
  </si>
  <si>
    <t>2517510002</t>
  </si>
  <si>
    <t>喻梦娇</t>
  </si>
  <si>
    <t>2517510009</t>
  </si>
  <si>
    <t>潘安丽</t>
  </si>
  <si>
    <t>2517510010</t>
  </si>
  <si>
    <t>张逸寒</t>
  </si>
  <si>
    <t>2517510005</t>
  </si>
  <si>
    <t>周子啸</t>
  </si>
  <si>
    <t>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</si>
</sst>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5BBB230-5766-413A-93F3-4E6FC8F05E2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F624FB9-F9EF-4436-A5E2-52F6B0B0405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90" zoomScaleNormal="90" workbookViewId="0">
      <selection activeCell="P3" sqref="P3"/>
    </sheetView>
  </sheetViews>
  <sheetFormatPr defaultColWidth="9" defaultRowHeight="14.4"/>
  <cols>
    <col min="2" max="2" width="11.8148148148148" customWidth="1"/>
    <col min="3" max="3" width="17.1759259259259" customWidth="1"/>
    <col min="4" max="4" width="14.9351851851852" customWidth="1"/>
    <col min="5" max="5" width="10.8333333333333" customWidth="1"/>
    <col min="6" max="6" width="21.6388888888889" customWidth="1"/>
    <col min="7" max="7" width="23.3425925925926" customWidth="1"/>
    <col min="9" max="9" width="16.9351851851852" style="10" customWidth="1"/>
    <col min="11" max="11" width="11.8148148148148" style="11" customWidth="1"/>
  </cols>
  <sheetData>
    <row r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6" t="s">
        <v>9</v>
      </c>
      <c r="K1" s="6" t="s">
        <v>10</v>
      </c>
    </row>
    <row r="2" ht="172.8" spans="1:11">
      <c r="A2" s="6">
        <v>1</v>
      </c>
      <c r="B2" s="6" t="s">
        <v>11</v>
      </c>
      <c r="C2" s="6">
        <v>2417510001</v>
      </c>
      <c r="D2" s="6">
        <v>95</v>
      </c>
      <c r="E2" s="6">
        <v>0</v>
      </c>
      <c r="F2" s="6">
        <f t="shared" ref="F2:F7" si="0">D2+E2</f>
        <v>95</v>
      </c>
      <c r="G2" s="12" t="s">
        <v>12</v>
      </c>
      <c r="H2" s="6">
        <f>25+25+7.8+4+2.4</f>
        <v>64.2</v>
      </c>
      <c r="I2" s="12"/>
      <c r="J2" s="6">
        <f>H2*0.85+F2*0.15</f>
        <v>68.82</v>
      </c>
      <c r="K2" s="9" t="s">
        <v>13</v>
      </c>
    </row>
    <row r="3" ht="158.4" spans="1:11">
      <c r="A3" s="6">
        <v>2</v>
      </c>
      <c r="B3" s="6" t="s">
        <v>14</v>
      </c>
      <c r="C3" s="6">
        <v>2317510001</v>
      </c>
      <c r="D3" s="6">
        <v>95</v>
      </c>
      <c r="E3" s="6">
        <v>4</v>
      </c>
      <c r="F3" s="6">
        <f t="shared" si="0"/>
        <v>99</v>
      </c>
      <c r="G3" s="12" t="s">
        <v>15</v>
      </c>
      <c r="H3" s="6">
        <f>22.5+2.5+4.8</f>
        <v>29.8</v>
      </c>
      <c r="I3" s="12">
        <v>95</v>
      </c>
      <c r="J3" s="6">
        <f>F3*0.1+H3*0.5+I3*0.4</f>
        <v>62.8</v>
      </c>
      <c r="K3" s="9" t="s">
        <v>13</v>
      </c>
    </row>
    <row r="4" spans="1:11">
      <c r="A4" s="6">
        <v>3</v>
      </c>
      <c r="B4" s="6" t="s">
        <v>16</v>
      </c>
      <c r="C4" s="6">
        <v>2317510003</v>
      </c>
      <c r="D4" s="6">
        <v>95</v>
      </c>
      <c r="E4" s="6">
        <v>1</v>
      </c>
      <c r="F4" s="6">
        <f t="shared" si="0"/>
        <v>96</v>
      </c>
      <c r="G4" s="6" t="s">
        <v>17</v>
      </c>
      <c r="H4" s="6">
        <v>0</v>
      </c>
      <c r="I4" s="12">
        <v>95</v>
      </c>
      <c r="J4" s="6">
        <f>F4*0.1+H4*0.5+I4*0.4</f>
        <v>47.6</v>
      </c>
      <c r="K4" s="6" t="s">
        <v>18</v>
      </c>
    </row>
    <row r="5" spans="1:11">
      <c r="A5" s="6">
        <v>4</v>
      </c>
      <c r="B5" s="6" t="s">
        <v>19</v>
      </c>
      <c r="C5" s="6">
        <v>2317510002</v>
      </c>
      <c r="D5" s="6">
        <v>95</v>
      </c>
      <c r="E5" s="6">
        <v>0</v>
      </c>
      <c r="F5" s="6">
        <f t="shared" si="0"/>
        <v>95</v>
      </c>
      <c r="G5" s="6" t="s">
        <v>17</v>
      </c>
      <c r="H5" s="6">
        <v>0</v>
      </c>
      <c r="I5" s="12">
        <v>95</v>
      </c>
      <c r="J5" s="6">
        <f>F5*0.1+H5*0.5+I5*0.4</f>
        <v>47.5</v>
      </c>
      <c r="K5" s="6" t="s">
        <v>18</v>
      </c>
    </row>
    <row r="6" spans="1:11">
      <c r="A6" s="6">
        <v>5</v>
      </c>
      <c r="B6" s="6" t="s">
        <v>20</v>
      </c>
      <c r="C6" s="6">
        <v>2417510006</v>
      </c>
      <c r="D6" s="6">
        <v>95</v>
      </c>
      <c r="E6" s="6">
        <v>1</v>
      </c>
      <c r="F6" s="6">
        <f t="shared" si="0"/>
        <v>96</v>
      </c>
      <c r="G6" s="6" t="s">
        <v>17</v>
      </c>
      <c r="H6" s="6">
        <v>0</v>
      </c>
      <c r="I6" s="12"/>
      <c r="J6" s="6">
        <f>H6*0.85+F6*0.15</f>
        <v>14.4</v>
      </c>
      <c r="K6" s="6" t="s">
        <v>18</v>
      </c>
    </row>
    <row r="7" spans="1:11">
      <c r="A7" s="6">
        <v>6</v>
      </c>
      <c r="B7" s="6" t="s">
        <v>21</v>
      </c>
      <c r="C7" s="6">
        <v>2417510004</v>
      </c>
      <c r="D7" s="6">
        <v>95</v>
      </c>
      <c r="E7" s="6">
        <v>0</v>
      </c>
      <c r="F7" s="6">
        <f t="shared" si="0"/>
        <v>95</v>
      </c>
      <c r="G7" s="6" t="s">
        <v>17</v>
      </c>
      <c r="H7" s="6">
        <v>0</v>
      </c>
      <c r="I7" s="12"/>
      <c r="J7" s="6">
        <f>H7*0.85+F7*0.15</f>
        <v>14.25</v>
      </c>
      <c r="K7" s="9" t="s">
        <v>22</v>
      </c>
    </row>
    <row r="10" spans="1:11">
      <c r="B10" s="6" t="s">
        <v>23</v>
      </c>
      <c r="C10" s="6" t="s">
        <v>24</v>
      </c>
    </row>
    <row r="11" spans="1:11">
      <c r="B11" s="6" t="s">
        <v>25</v>
      </c>
      <c r="C11" s="6" t="s">
        <v>26</v>
      </c>
    </row>
    <row r="12" spans="1:11">
      <c r="B12" s="6" t="s">
        <v>27</v>
      </c>
      <c r="C12" s="6" t="s">
        <v>28</v>
      </c>
    </row>
  </sheetData>
  <sortState ref="A2:K7">
    <sortCondition ref="J2:J7" descending="1"/>
  </sortState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workbookViewId="0">
      <selection activeCell="H18" sqref="H18"/>
    </sheetView>
  </sheetViews>
  <sheetFormatPr defaultColWidth="8.73148148148148" defaultRowHeight="14.4"/>
  <cols>
    <col min="2" max="2" width="11.8148148148148" customWidth="1"/>
    <col min="3" max="3" width="12.5462962962963" customWidth="1"/>
    <col min="4" max="4" width="22" customWidth="1"/>
    <col min="5" max="5" width="15.2685185185185" customWidth="1"/>
    <col min="6" max="6" width="22.4444444444444" customWidth="1"/>
    <col min="7" max="7" width="14.1111111111111" customWidth="1"/>
    <col min="8" max="8" width="23.8148148148148" style="1" customWidth="1"/>
    <col min="9" max="9" width="10.3611111111111" customWidth="1"/>
    <col min="10" max="10" width="14" style="1" customWidth="1"/>
    <col min="11" max="11" width="10.3611111111111" style="1" customWidth="1"/>
    <col min="12" max="12" width="8.09259259259259" style="1" customWidth="1"/>
    <col min="13" max="13" width="11.8148148148148" customWidth="1"/>
  </cols>
  <sheetData>
    <row r="1" ht="28" customHeight="1" spans="1:13">
      <c r="A1" s="2" t="s">
        <v>0</v>
      </c>
      <c r="B1" s="3" t="s">
        <v>2</v>
      </c>
      <c r="C1" s="3" t="s">
        <v>1</v>
      </c>
      <c r="D1" s="4" t="s">
        <v>29</v>
      </c>
      <c r="E1" s="4" t="s">
        <v>30</v>
      </c>
      <c r="F1" s="4" t="s">
        <v>31</v>
      </c>
      <c r="G1" s="4" t="s">
        <v>32</v>
      </c>
      <c r="H1" s="5" t="s">
        <v>33</v>
      </c>
      <c r="I1" s="4" t="s">
        <v>4</v>
      </c>
      <c r="J1" s="5" t="s">
        <v>5</v>
      </c>
      <c r="K1" s="5" t="s">
        <v>34</v>
      </c>
      <c r="L1" s="5" t="s">
        <v>35</v>
      </c>
      <c r="M1" s="6" t="s">
        <v>10</v>
      </c>
    </row>
    <row r="2" ht="15.6" spans="1:13">
      <c r="A2" s="2">
        <v>1</v>
      </c>
      <c r="B2" s="7" t="s">
        <v>36</v>
      </c>
      <c r="C2" s="8" t="s">
        <v>37</v>
      </c>
      <c r="D2" s="4">
        <v>89.2</v>
      </c>
      <c r="E2" s="4">
        <f t="shared" ref="E2:E8" si="0">D2*0.6</f>
        <v>53.52</v>
      </c>
      <c r="F2" s="4">
        <v>109</v>
      </c>
      <c r="G2" s="4">
        <v>27.25</v>
      </c>
      <c r="H2" s="5">
        <v>92.5</v>
      </c>
      <c r="I2" s="4">
        <v>3</v>
      </c>
      <c r="J2" s="5">
        <f t="shared" ref="J2:J8" si="1">H2+I2</f>
        <v>95.5</v>
      </c>
      <c r="K2" s="5">
        <f>J2*0.15</f>
        <v>14.325</v>
      </c>
      <c r="L2" s="5">
        <f t="shared" ref="L2:L8" si="2">E2+G2+K2</f>
        <v>95.095</v>
      </c>
      <c r="M2" s="9" t="s">
        <v>13</v>
      </c>
    </row>
    <row r="3" ht="15.6" spans="1:13">
      <c r="A3" s="2">
        <v>2</v>
      </c>
      <c r="B3" s="7" t="s">
        <v>38</v>
      </c>
      <c r="C3" s="8" t="s">
        <v>39</v>
      </c>
      <c r="D3" s="4">
        <v>92.6</v>
      </c>
      <c r="E3" s="4">
        <f t="shared" si="0"/>
        <v>55.56</v>
      </c>
      <c r="F3" s="4">
        <v>93.5</v>
      </c>
      <c r="G3" s="4">
        <f>F3*0.25</f>
        <v>23.375</v>
      </c>
      <c r="H3" s="5">
        <v>91.5</v>
      </c>
      <c r="I3" s="4">
        <v>8</v>
      </c>
      <c r="J3" s="5">
        <f t="shared" si="1"/>
        <v>99.5</v>
      </c>
      <c r="K3" s="5">
        <v>15</v>
      </c>
      <c r="L3" s="5">
        <f t="shared" si="2"/>
        <v>93.935</v>
      </c>
      <c r="M3" s="6" t="s">
        <v>18</v>
      </c>
    </row>
    <row r="4" ht="15.6" spans="1:13">
      <c r="A4" s="2">
        <v>3</v>
      </c>
      <c r="B4" s="7" t="s">
        <v>40</v>
      </c>
      <c r="C4" s="8" t="s">
        <v>41</v>
      </c>
      <c r="D4" s="4">
        <v>88.6</v>
      </c>
      <c r="E4" s="4">
        <f t="shared" si="0"/>
        <v>53.16</v>
      </c>
      <c r="F4" s="4">
        <f>G4*4</f>
        <v>98.5</v>
      </c>
      <c r="G4" s="4">
        <v>24.625</v>
      </c>
      <c r="H4" s="5">
        <v>92.3333333333333</v>
      </c>
      <c r="I4" s="4">
        <v>2</v>
      </c>
      <c r="J4" s="5">
        <f t="shared" si="1"/>
        <v>94.3333333333333</v>
      </c>
      <c r="K4" s="5">
        <f>J4*0.15</f>
        <v>14.15</v>
      </c>
      <c r="L4" s="5">
        <f t="shared" si="2"/>
        <v>91.935</v>
      </c>
      <c r="M4" s="6" t="s">
        <v>18</v>
      </c>
    </row>
    <row r="5" ht="15.6" spans="1:13">
      <c r="A5" s="2">
        <v>4</v>
      </c>
      <c r="B5" s="7" t="s">
        <v>42</v>
      </c>
      <c r="C5" s="8" t="s">
        <v>43</v>
      </c>
      <c r="D5" s="4">
        <v>91.9</v>
      </c>
      <c r="E5" s="4">
        <f t="shared" si="0"/>
        <v>55.14</v>
      </c>
      <c r="F5" s="4">
        <f>G5*4</f>
        <v>56</v>
      </c>
      <c r="G5" s="4">
        <v>14</v>
      </c>
      <c r="H5" s="5">
        <v>91.5</v>
      </c>
      <c r="I5" s="4">
        <v>0</v>
      </c>
      <c r="J5" s="5">
        <f t="shared" si="1"/>
        <v>91.5</v>
      </c>
      <c r="K5" s="5">
        <f>J5*0.15</f>
        <v>13.725</v>
      </c>
      <c r="L5" s="5">
        <f t="shared" si="2"/>
        <v>82.865</v>
      </c>
      <c r="M5" s="6" t="s">
        <v>18</v>
      </c>
    </row>
    <row r="6" ht="15.6" spans="1:13">
      <c r="A6" s="2">
        <v>5</v>
      </c>
      <c r="B6" s="7" t="s">
        <v>44</v>
      </c>
      <c r="C6" s="8" t="s">
        <v>45</v>
      </c>
      <c r="D6" s="4">
        <v>91.9</v>
      </c>
      <c r="E6" s="4">
        <f t="shared" si="0"/>
        <v>55.14</v>
      </c>
      <c r="F6" s="4">
        <f>G6*4</f>
        <v>42.5</v>
      </c>
      <c r="G6" s="4">
        <v>10.625</v>
      </c>
      <c r="H6" s="5">
        <v>91.3333333333333</v>
      </c>
      <c r="I6" s="4">
        <v>2</v>
      </c>
      <c r="J6" s="5">
        <f t="shared" si="1"/>
        <v>93.3333333333333</v>
      </c>
      <c r="K6" s="5">
        <f>J6*0.15</f>
        <v>14</v>
      </c>
      <c r="L6" s="5">
        <f t="shared" si="2"/>
        <v>79.765</v>
      </c>
      <c r="M6" s="6" t="s">
        <v>18</v>
      </c>
    </row>
    <row r="7" ht="15.6" spans="1:13">
      <c r="A7" s="2">
        <v>6</v>
      </c>
      <c r="B7" s="7" t="s">
        <v>46</v>
      </c>
      <c r="C7" s="8" t="s">
        <v>47</v>
      </c>
      <c r="D7" s="4">
        <v>89.9</v>
      </c>
      <c r="E7" s="4">
        <f t="shared" si="0"/>
        <v>53.94</v>
      </c>
      <c r="F7" s="4">
        <f>G7*4</f>
        <v>0</v>
      </c>
      <c r="G7" s="4">
        <v>0</v>
      </c>
      <c r="H7" s="5">
        <v>90.6666666666667</v>
      </c>
      <c r="I7" s="4">
        <v>0</v>
      </c>
      <c r="J7" s="5">
        <f t="shared" si="1"/>
        <v>90.6666666666667</v>
      </c>
      <c r="K7" s="5">
        <f>J7*0.15</f>
        <v>13.6</v>
      </c>
      <c r="L7" s="5">
        <f t="shared" si="2"/>
        <v>67.54</v>
      </c>
      <c r="M7" s="6" t="s">
        <v>18</v>
      </c>
    </row>
    <row r="8" ht="15.6" spans="1:13">
      <c r="A8" s="2">
        <v>7</v>
      </c>
      <c r="B8" s="7" t="s">
        <v>48</v>
      </c>
      <c r="C8" s="8" t="s">
        <v>49</v>
      </c>
      <c r="D8" s="4">
        <v>89.5</v>
      </c>
      <c r="E8" s="4">
        <f t="shared" si="0"/>
        <v>53.7</v>
      </c>
      <c r="F8" s="4">
        <f>G8*4</f>
        <v>0</v>
      </c>
      <c r="G8" s="4">
        <v>0</v>
      </c>
      <c r="H8" s="5">
        <v>91.5</v>
      </c>
      <c r="I8" s="4">
        <v>0</v>
      </c>
      <c r="J8" s="5">
        <f t="shared" si="1"/>
        <v>91.5</v>
      </c>
      <c r="K8" s="5">
        <f>J8*0.15</f>
        <v>13.725</v>
      </c>
      <c r="L8" s="5">
        <f t="shared" si="2"/>
        <v>67.425</v>
      </c>
      <c r="M8" s="9" t="s">
        <v>22</v>
      </c>
    </row>
    <row r="12" spans="1:13">
      <c r="B12" s="6" t="s">
        <v>23</v>
      </c>
      <c r="C12" s="6" t="s">
        <v>28</v>
      </c>
    </row>
    <row r="13" spans="1:13">
      <c r="B13" s="6" t="s">
        <v>25</v>
      </c>
      <c r="C13" s="6" t="s">
        <v>50</v>
      </c>
    </row>
    <row r="14" spans="1:13">
      <c r="B14" s="6" t="s">
        <v>27</v>
      </c>
      <c r="C14" s="6" t="s">
        <v>28</v>
      </c>
    </row>
  </sheetData>
  <sortState ref="A2:L8">
    <sortCondition ref="L2:L8" descending="1"/>
  </sortState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博23、24</vt:lpstr>
      <vt:lpstr>博25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穿林打叶</dc:creator>
  <cp:lastModifiedBy>apple</cp:lastModifiedBy>
  <dcterms:created xsi:type="dcterms:W3CDTF">2026-09-14T04:44:00Z</dcterms:created>
  <dcterms:modified xsi:type="dcterms:W3CDTF">2026-10-08T03:05:49Z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F3B73CEC035F49A59BF371CF65D9C218_11</vt:lpwstr>
  </property>
  <property fmtid="{D5CDD505-2E9C-101B-9397-08002B2CF9AE}" pid="4" name="KSOProductBuildVer">
    <vt:lpwstr>2052-12.1.0.28505</vt:lpwstr>
  </property>
</Properties>
</file>